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C635B398-BEC6-44EA-8C46-9C244CAA36BF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J19" i="1"/>
  <c r="J15" i="1"/>
  <c r="J12" i="1"/>
  <c r="J11" i="1"/>
  <c r="J8" i="1"/>
  <c r="J7" i="1"/>
  <c r="J9" i="1"/>
  <c r="J4" i="1"/>
  <c r="J6" i="1"/>
  <c r="J3" i="1"/>
  <c r="J2" i="1"/>
  <c r="N11" i="1"/>
  <c r="N19" i="1"/>
  <c r="N14" i="1"/>
  <c r="N9" i="1"/>
  <c r="N10" i="1"/>
  <c r="N13" i="1"/>
  <c r="N7" i="1"/>
  <c r="N2" i="1"/>
  <c r="N6" i="1"/>
  <c r="N8" i="1"/>
  <c r="N15" i="1"/>
  <c r="N5" i="1"/>
  <c r="N18" i="1"/>
  <c r="N17" i="1"/>
  <c r="N12" i="1"/>
  <c r="N16" i="1"/>
  <c r="N4" i="1"/>
  <c r="N3" i="1"/>
</calcChain>
</file>

<file path=xl/sharedStrings.xml><?xml version="1.0" encoding="utf-8"?>
<sst xmlns="http://schemas.openxmlformats.org/spreadsheetml/2006/main" count="52" uniqueCount="40">
  <si>
    <t>Namn</t>
  </si>
  <si>
    <t>Klubb</t>
  </si>
  <si>
    <t>F-år</t>
  </si>
  <si>
    <t>Trosa Open</t>
  </si>
  <si>
    <t>Bosse Larsson Cup</t>
  </si>
  <si>
    <t>Linköping Junior Open</t>
  </si>
  <si>
    <t>Summa</t>
  </si>
  <si>
    <t>Norrköpings TK</t>
  </si>
  <si>
    <t>Lic.nr.</t>
  </si>
  <si>
    <t>Visholmen Cup</t>
  </si>
  <si>
    <t>Södertälje P&amp;TK</t>
  </si>
  <si>
    <t xml:space="preserve">Eskilstuna Junior Cup </t>
  </si>
  <si>
    <t>Junior-RM inne</t>
  </si>
  <si>
    <t>Junior-RM Ute</t>
  </si>
  <si>
    <t>Folktandvården  Cup</t>
  </si>
  <si>
    <t>Grehns plåt Open</t>
  </si>
  <si>
    <t>Emil Murtic</t>
  </si>
  <si>
    <t>Örebro TK</t>
  </si>
  <si>
    <t>Jakob Vassilas</t>
  </si>
  <si>
    <t>Lucas Ure</t>
  </si>
  <si>
    <t>Noah Hanna</t>
  </si>
  <si>
    <t>Alexander Brar</t>
  </si>
  <si>
    <t>Tristan Arja</t>
  </si>
  <si>
    <t>Johan Wahlström</t>
  </si>
  <si>
    <t>Sahaj Kothari</t>
  </si>
  <si>
    <t>Kaspar Petersson Klimmek</t>
  </si>
  <si>
    <t>Ludwig Gustavsson</t>
  </si>
  <si>
    <t>David Ngene</t>
  </si>
  <si>
    <t>Leo Ek Borgström</t>
  </si>
  <si>
    <t>Inge Baibars Godtlibsen</t>
  </si>
  <si>
    <t>Nyköpings TK</t>
  </si>
  <si>
    <t>Gamid Korkmasov</t>
  </si>
  <si>
    <t>Elton Rasch</t>
  </si>
  <si>
    <t>Visby TK</t>
  </si>
  <si>
    <t>Anton Björklund</t>
  </si>
  <si>
    <t>Trosa RK</t>
  </si>
  <si>
    <t>Tobias Valdivia</t>
  </si>
  <si>
    <t>Keinan Jamac</t>
  </si>
  <si>
    <t>Lillån TK</t>
  </si>
  <si>
    <t>Roy Chebat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</si>
</sst>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9"/>
  <sheetViews>
    <sheetView tabSelected="1" workbookViewId="0"/>
  </sheetViews>
  <sheetFormatPr defaultColWidth="11" defaultRowHeight="15.5" x14ac:dyDescent="0.35"/>
  <cols>
    <col min="1" max="1" width="22.1640625" customWidth="1"/>
    <col min="2" max="2" width="17.5" bestFit="1" customWidth="1"/>
    <col min="3" max="3" width="8.58203125" style="3" customWidth="1"/>
    <col min="4" max="4" width="8.58203125" customWidth="1"/>
    <col min="5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8</v>
      </c>
      <c r="D1" s="1" t="s">
        <v>2</v>
      </c>
      <c r="E1" s="2" t="s">
        <v>12</v>
      </c>
      <c r="F1" s="2" t="s">
        <v>15</v>
      </c>
      <c r="G1" s="2" t="s">
        <v>11</v>
      </c>
      <c r="H1" s="2" t="s">
        <v>9</v>
      </c>
      <c r="I1" s="2" t="s">
        <v>3</v>
      </c>
      <c r="J1" s="2" t="s">
        <v>13</v>
      </c>
      <c r="K1" s="2" t="s">
        <v>4</v>
      </c>
      <c r="L1" s="2" t="s">
        <v>5</v>
      </c>
      <c r="M1" s="2" t="s">
        <v>14</v>
      </c>
      <c r="N1" s="2" t="s">
        <v>6</v>
      </c>
      <c r="O1" s="1"/>
    </row>
    <row r="2" spans="1:15" x14ac:dyDescent="0.35">
      <c r="A2" s="4" t="s">
        <v>28</v>
      </c>
      <c r="B2" t="s">
        <v>7</v>
      </c>
      <c r="C2" s="3">
        <v>92142</v>
      </c>
      <c r="E2" s="3">
        <v>10</v>
      </c>
      <c r="F2" s="3">
        <v>10</v>
      </c>
      <c r="G2" s="3">
        <v>10</v>
      </c>
      <c r="H2" s="3">
        <v>4</v>
      </c>
      <c r="J2" s="3">
        <f>(8+2)*2</f>
        <v>20</v>
      </c>
      <c r="N2" s="3">
        <f>SUM(E2:M2)</f>
        <v>54</v>
      </c>
    </row>
    <row r="3" spans="1:15" x14ac:dyDescent="0.35">
      <c r="A3" s="4" t="s">
        <v>20</v>
      </c>
      <c r="B3" t="s">
        <v>10</v>
      </c>
      <c r="C3" s="3">
        <v>68436</v>
      </c>
      <c r="E3" s="3">
        <v>14</v>
      </c>
      <c r="F3" s="3">
        <v>4</v>
      </c>
      <c r="G3" s="3">
        <v>6</v>
      </c>
      <c r="J3" s="3">
        <f>4*2</f>
        <v>8</v>
      </c>
      <c r="N3" s="3">
        <f>SUM(E3:M3)</f>
        <v>32</v>
      </c>
    </row>
    <row r="4" spans="1:15" x14ac:dyDescent="0.35">
      <c r="A4" s="4" t="s">
        <v>18</v>
      </c>
      <c r="B4" t="s">
        <v>38</v>
      </c>
      <c r="C4" s="3">
        <v>90090</v>
      </c>
      <c r="E4" s="3">
        <v>2</v>
      </c>
      <c r="F4" s="3">
        <v>4</v>
      </c>
      <c r="G4" s="3">
        <v>4</v>
      </c>
      <c r="H4" s="3">
        <v>0</v>
      </c>
      <c r="J4" s="3">
        <f>4*2</f>
        <v>8</v>
      </c>
      <c r="K4" s="3">
        <v>4</v>
      </c>
      <c r="N4" s="3">
        <f>SUM(E4:M4)</f>
        <v>22</v>
      </c>
    </row>
    <row r="5" spans="1:15" x14ac:dyDescent="0.35">
      <c r="A5" s="4" t="s">
        <v>24</v>
      </c>
      <c r="B5" t="s">
        <v>10</v>
      </c>
      <c r="C5" s="3">
        <v>100100</v>
      </c>
      <c r="E5" s="3">
        <v>20</v>
      </c>
      <c r="G5" s="3">
        <v>2</v>
      </c>
      <c r="N5" s="3">
        <f>SUM(E5:M5)</f>
        <v>22</v>
      </c>
    </row>
    <row r="6" spans="1:15" x14ac:dyDescent="0.35">
      <c r="A6" s="4" t="s">
        <v>26</v>
      </c>
      <c r="B6" t="s">
        <v>10</v>
      </c>
      <c r="C6" s="3">
        <v>66861</v>
      </c>
      <c r="E6" s="3">
        <v>4</v>
      </c>
      <c r="F6" s="3">
        <v>2</v>
      </c>
      <c r="G6" s="3">
        <v>2</v>
      </c>
      <c r="J6" s="3">
        <f>6*2</f>
        <v>12</v>
      </c>
      <c r="N6" s="3">
        <f>SUM(E6:M6)</f>
        <v>20</v>
      </c>
    </row>
    <row r="7" spans="1:15" x14ac:dyDescent="0.35">
      <c r="A7" s="4" t="s">
        <v>29</v>
      </c>
      <c r="B7" t="s">
        <v>30</v>
      </c>
      <c r="C7" s="3">
        <v>92035</v>
      </c>
      <c r="F7" s="3">
        <v>6</v>
      </c>
      <c r="G7" s="3">
        <v>2</v>
      </c>
      <c r="J7" s="3">
        <f>2*2</f>
        <v>4</v>
      </c>
      <c r="N7" s="3">
        <f>SUM(E7:M7)</f>
        <v>12</v>
      </c>
    </row>
    <row r="8" spans="1:15" x14ac:dyDescent="0.35">
      <c r="A8" s="4" t="s">
        <v>25</v>
      </c>
      <c r="B8" t="s">
        <v>7</v>
      </c>
      <c r="C8" s="3">
        <v>91171</v>
      </c>
      <c r="E8" s="3">
        <v>0</v>
      </c>
      <c r="G8" s="3">
        <v>0</v>
      </c>
      <c r="I8" s="3">
        <v>4</v>
      </c>
      <c r="J8" s="3">
        <f>2*2</f>
        <v>4</v>
      </c>
      <c r="K8" s="3">
        <v>2</v>
      </c>
      <c r="N8" s="3">
        <f>SUM(E8:M8)</f>
        <v>10</v>
      </c>
    </row>
    <row r="9" spans="1:15" x14ac:dyDescent="0.35">
      <c r="A9" s="4" t="s">
        <v>32</v>
      </c>
      <c r="B9" t="s">
        <v>33</v>
      </c>
      <c r="C9" s="3">
        <v>97242</v>
      </c>
      <c r="E9" s="3">
        <v>2</v>
      </c>
      <c r="J9" s="3">
        <f>4*2</f>
        <v>8</v>
      </c>
      <c r="N9" s="3">
        <f>SUM(E9:M9)</f>
        <v>10</v>
      </c>
    </row>
    <row r="10" spans="1:15" x14ac:dyDescent="0.35">
      <c r="A10" t="s">
        <v>31</v>
      </c>
      <c r="B10" t="s">
        <v>10</v>
      </c>
      <c r="C10" s="3">
        <v>65897</v>
      </c>
      <c r="E10" s="3">
        <v>4</v>
      </c>
      <c r="G10" s="3">
        <v>2</v>
      </c>
      <c r="H10" s="3">
        <v>0</v>
      </c>
      <c r="N10" s="3">
        <f>SUM(E10:M10)</f>
        <v>6</v>
      </c>
    </row>
    <row r="11" spans="1:15" x14ac:dyDescent="0.35">
      <c r="A11" s="4" t="s">
        <v>37</v>
      </c>
      <c r="B11" t="s">
        <v>38</v>
      </c>
      <c r="C11" s="3">
        <v>97633</v>
      </c>
      <c r="J11" s="3">
        <f>2*2</f>
        <v>4</v>
      </c>
      <c r="K11" s="3">
        <v>0</v>
      </c>
      <c r="N11" s="3">
        <f>SUM(E11:M11)</f>
        <v>4</v>
      </c>
    </row>
    <row r="12" spans="1:15" x14ac:dyDescent="0.35">
      <c r="A12" s="4" t="s">
        <v>21</v>
      </c>
      <c r="B12" t="s">
        <v>10</v>
      </c>
      <c r="C12" s="3">
        <v>91221</v>
      </c>
      <c r="E12" s="3">
        <v>4</v>
      </c>
      <c r="J12" s="3">
        <f>0*2</f>
        <v>0</v>
      </c>
      <c r="N12" s="3">
        <f>SUM(E12:M12)</f>
        <v>4</v>
      </c>
    </row>
    <row r="13" spans="1:15" x14ac:dyDescent="0.35">
      <c r="A13" s="4" t="s">
        <v>19</v>
      </c>
      <c r="B13" t="s">
        <v>10</v>
      </c>
      <c r="C13" s="3">
        <v>92501</v>
      </c>
      <c r="E13" s="3">
        <v>0</v>
      </c>
      <c r="F13" s="3">
        <v>0</v>
      </c>
      <c r="G13" s="3">
        <v>0</v>
      </c>
      <c r="H13" s="3">
        <v>2</v>
      </c>
      <c r="N13" s="3">
        <f>SUM(E13:M13)</f>
        <v>2</v>
      </c>
    </row>
    <row r="14" spans="1:15" x14ac:dyDescent="0.35">
      <c r="A14" s="4" t="s">
        <v>34</v>
      </c>
      <c r="B14" t="s">
        <v>35</v>
      </c>
      <c r="C14" s="3">
        <v>105662</v>
      </c>
      <c r="I14" s="3">
        <v>2</v>
      </c>
      <c r="N14" s="3">
        <f>SUM(E14:M14)</f>
        <v>2</v>
      </c>
    </row>
    <row r="15" spans="1:15" x14ac:dyDescent="0.35">
      <c r="A15" s="4" t="s">
        <v>16</v>
      </c>
      <c r="B15" t="s">
        <v>17</v>
      </c>
      <c r="C15" s="3">
        <v>66534</v>
      </c>
      <c r="E15" s="3">
        <v>2</v>
      </c>
      <c r="F15" s="3">
        <v>0</v>
      </c>
      <c r="H15" s="3">
        <v>0</v>
      </c>
      <c r="J15" s="3">
        <f>0*2</f>
        <v>0</v>
      </c>
      <c r="K15" s="3">
        <v>0</v>
      </c>
      <c r="N15" s="3">
        <f>SUM(E15:M15)</f>
        <v>2</v>
      </c>
    </row>
    <row r="16" spans="1:15" x14ac:dyDescent="0.35">
      <c r="A16" t="s">
        <v>27</v>
      </c>
      <c r="B16" t="s">
        <v>7</v>
      </c>
      <c r="C16" s="3">
        <v>92397</v>
      </c>
      <c r="E16" s="3">
        <v>0</v>
      </c>
      <c r="F16" s="3">
        <v>0</v>
      </c>
      <c r="N16" s="3">
        <f>SUM(E16:M16)</f>
        <v>0</v>
      </c>
    </row>
    <row r="17" spans="1:14" x14ac:dyDescent="0.35">
      <c r="A17" s="4" t="s">
        <v>22</v>
      </c>
      <c r="B17" t="s">
        <v>7</v>
      </c>
      <c r="C17" s="3">
        <v>92797</v>
      </c>
      <c r="E17" s="3">
        <v>0</v>
      </c>
      <c r="F17" s="3">
        <v>0</v>
      </c>
      <c r="N17" s="3">
        <f>SUM(E17:M17)</f>
        <v>0</v>
      </c>
    </row>
    <row r="18" spans="1:14" x14ac:dyDescent="0.35">
      <c r="A18" s="4" t="s">
        <v>23</v>
      </c>
      <c r="B18" t="s">
        <v>10</v>
      </c>
      <c r="C18" s="3">
        <v>67973</v>
      </c>
      <c r="E18" s="3">
        <v>0</v>
      </c>
      <c r="N18" s="3">
        <f>SUM(E18:M18)</f>
        <v>0</v>
      </c>
    </row>
    <row r="19" spans="1:14" x14ac:dyDescent="0.35">
      <c r="A19" s="4" t="s">
        <v>36</v>
      </c>
      <c r="B19" t="s">
        <v>10</v>
      </c>
      <c r="C19" s="3">
        <v>91239</v>
      </c>
      <c r="J19" s="3">
        <f>0*2</f>
        <v>0</v>
      </c>
      <c r="N19" s="3">
        <f>SUM(E19:M19)</f>
        <v>0</v>
      </c>
    </row>
    <row r="20" spans="1:14" x14ac:dyDescent="0.35">
      <c r="A20" s="4" t="s">
        <v>39</v>
      </c>
      <c r="B20" t="s">
        <v>17</v>
      </c>
      <c r="C20" s="3">
        <v>92833</v>
      </c>
      <c r="K20" s="3">
        <v>0</v>
      </c>
      <c r="N20" s="3">
        <f>SUM(E20:M20)</f>
        <v>0</v>
      </c>
    </row>
    <row r="23" spans="1:14" x14ac:dyDescent="0.35">
      <c r="A23" s="4"/>
    </row>
    <row r="28" spans="1:14" x14ac:dyDescent="0.35">
      <c r="A28" s="4"/>
    </row>
    <row r="29" spans="1:14" x14ac:dyDescent="0.35">
      <c r="A29" s="4"/>
    </row>
  </sheetData>
  <sortState xmlns:xlrd2="http://schemas.microsoft.com/office/spreadsheetml/2017/richdata2" ref="A2:N20">
    <sortCondition descending="1" ref="N2:N20"/>
    <sortCondition ref="B2:B20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Adidas Team Cup 2024 powered by TENNISPOINT.
PS12A. Poängställning efter Bosse Larsson Cup</oddHeader>
    <oddFooter>&amp;RUppdaterad av Rolf 24-10-07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2024-10-07T18:05:11Z</cp:lastPrinted>
  <dcterms:created xsi:type="dcterms:W3CDTF">2019-02-07T10:52:31Z</dcterms:created>
  <dcterms:modified xsi:type="dcterms:W3CDTF">2024-10-07T18:06:36Z</dcterms:modified>
</cp:coreProperties>
</file>